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Fichiers en cours non récupérés sur PC fixe\0 Bateau Farewell III\"/>
    </mc:Choice>
  </mc:AlternateContent>
  <xr:revisionPtr revIDLastSave="0" documentId="13_ncr:1_{FCFBAB8D-9D68-47D4-B0EA-4022B7E18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C24" i="1"/>
  <c r="L21" i="1"/>
  <c r="M21" i="1"/>
  <c r="L22" i="1"/>
  <c r="M22" i="1"/>
  <c r="N22" i="1"/>
  <c r="N23" i="1" s="1"/>
  <c r="L23" i="1"/>
  <c r="M23" i="1"/>
  <c r="M25" i="1" s="1"/>
  <c r="K25" i="1"/>
  <c r="G22" i="1"/>
  <c r="G23" i="1" s="1"/>
  <c r="H22" i="1"/>
  <c r="H23" i="1" s="1"/>
  <c r="I22" i="1"/>
  <c r="I23" i="1" s="1"/>
  <c r="J22" i="1"/>
  <c r="J23" i="1" s="1"/>
  <c r="K22" i="1"/>
  <c r="K23" i="1" s="1"/>
  <c r="G21" i="1"/>
  <c r="D22" i="1"/>
  <c r="D23" i="1" s="1"/>
  <c r="E22" i="1"/>
  <c r="E23" i="1" s="1"/>
  <c r="F22" i="1"/>
  <c r="F23" i="1" s="1"/>
  <c r="C19" i="1"/>
  <c r="C22" i="1" s="1"/>
  <c r="C23" i="1" s="1"/>
  <c r="C25" i="1" s="1"/>
  <c r="C11" i="1"/>
  <c r="H21" i="1" s="1"/>
  <c r="L26" i="1" l="1"/>
  <c r="L27" i="1" s="1"/>
  <c r="L29" i="1" s="1"/>
  <c r="L30" i="1" s="1"/>
  <c r="C21" i="1"/>
  <c r="C26" i="1"/>
  <c r="C27" i="1" s="1"/>
  <c r="C29" i="1" s="1"/>
  <c r="C30" i="1" s="1"/>
  <c r="N21" i="1"/>
  <c r="N26" i="1"/>
  <c r="N27" i="1" s="1"/>
  <c r="N29" i="1" s="1"/>
  <c r="N30" i="1" s="1"/>
  <c r="N25" i="1"/>
  <c r="M26" i="1"/>
  <c r="M27" i="1" s="1"/>
  <c r="M29" i="1" s="1"/>
  <c r="M30" i="1" s="1"/>
  <c r="L25" i="1"/>
  <c r="F21" i="1"/>
  <c r="E21" i="1"/>
  <c r="K21" i="1"/>
  <c r="J21" i="1"/>
  <c r="D21" i="1"/>
  <c r="I21" i="1"/>
  <c r="F26" i="1"/>
  <c r="F27" i="1" s="1"/>
  <c r="F29" i="1" s="1"/>
  <c r="F30" i="1" s="1"/>
  <c r="F25" i="1"/>
  <c r="K26" i="1"/>
  <c r="D25" i="1"/>
  <c r="D26" i="1"/>
  <c r="D27" i="1" s="1"/>
  <c r="D29" i="1" s="1"/>
  <c r="D30" i="1" s="1"/>
  <c r="J26" i="1"/>
  <c r="J27" i="1" s="1"/>
  <c r="J29" i="1" s="1"/>
  <c r="J30" i="1" s="1"/>
  <c r="J25" i="1"/>
  <c r="E26" i="1"/>
  <c r="E27" i="1" s="1"/>
  <c r="E29" i="1" s="1"/>
  <c r="E30" i="1" s="1"/>
  <c r="E25" i="1"/>
  <c r="I26" i="1"/>
  <c r="I27" i="1" s="1"/>
  <c r="I29" i="1" s="1"/>
  <c r="I30" i="1" s="1"/>
  <c r="I25" i="1"/>
  <c r="H25" i="1"/>
  <c r="H26" i="1"/>
  <c r="H27" i="1" s="1"/>
  <c r="H29" i="1" s="1"/>
  <c r="H30" i="1" s="1"/>
  <c r="G25" i="1"/>
  <c r="G26" i="1"/>
  <c r="G27" i="1" s="1"/>
  <c r="G29" i="1" s="1"/>
  <c r="G30" i="1" s="1"/>
  <c r="K27" i="1" l="1"/>
  <c r="K29" i="1" s="1"/>
  <c r="K30" i="1" s="1"/>
</calcChain>
</file>

<file path=xl/sharedStrings.xml><?xml version="1.0" encoding="utf-8"?>
<sst xmlns="http://schemas.openxmlformats.org/spreadsheetml/2006/main" count="35" uniqueCount="26">
  <si>
    <t>Nombre de jours /an</t>
  </si>
  <si>
    <t>Durée (années)</t>
  </si>
  <si>
    <t>Puissance nominale (Kw)</t>
  </si>
  <si>
    <t>Autonomie (heures)</t>
  </si>
  <si>
    <t>Production cumulée (Kwh)</t>
  </si>
  <si>
    <t>Consommation L / heure</t>
  </si>
  <si>
    <t>Consommation L  /Kwh</t>
  </si>
  <si>
    <t>Réservoir (litres)</t>
  </si>
  <si>
    <t>Prix essence / L</t>
  </si>
  <si>
    <t>Prix d'achat appareil</t>
  </si>
  <si>
    <t>Honda eu10i</t>
  </si>
  <si>
    <t>Consommation € / Kwh</t>
  </si>
  <si>
    <t>Durée cumul. fonct. (heures)</t>
  </si>
  <si>
    <t>Conso. quotidienne (Kwh)</t>
  </si>
  <si>
    <t>Conso. cumulée en litres</t>
  </si>
  <si>
    <t>Conso. cumulée en €</t>
  </si>
  <si>
    <t>Total achat + conso</t>
  </si>
  <si>
    <t>Coût / Kwh produit</t>
  </si>
  <si>
    <t>X</t>
  </si>
  <si>
    <t>x</t>
  </si>
  <si>
    <t xml:space="preserve">Prix alcool /L </t>
  </si>
  <si>
    <t>Groupes électrogènes</t>
  </si>
  <si>
    <t>Piles à combustible</t>
  </si>
  <si>
    <t>(à gonfler à la marge pour tenir compte des vidanges)</t>
  </si>
  <si>
    <t>Energie  en Kwh/litre d'essence</t>
  </si>
  <si>
    <t>Rendement de l'appareil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</si>
</sst>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quotePrefix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133350</xdr:rowOff>
    </xdr:from>
    <xdr:to>
      <xdr:col>12</xdr:col>
      <xdr:colOff>457200</xdr:colOff>
      <xdr:row>4</xdr:row>
      <xdr:rowOff>161925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FB199D6-9EF2-EB24-B279-2F39EB5E0565}"/>
            </a:ext>
          </a:extLst>
        </xdr:cNvPr>
        <xdr:cNvSpPr txBox="1"/>
      </xdr:nvSpPr>
      <xdr:spPr>
        <a:xfrm>
          <a:off x="3381375" y="133350"/>
          <a:ext cx="56197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Pour intéger vos hypothèses, modifiez les chiffres en rouge des cellules C5 à C9.</a:t>
          </a:r>
        </a:p>
        <a:p>
          <a:endParaRPr lang="fr-FR" sz="1100" b="1">
            <a:solidFill>
              <a:srgbClr val="FF0000"/>
            </a:solidFill>
          </a:endParaRPr>
        </a:p>
        <a:p>
          <a:r>
            <a:rPr lang="fr-FR" sz="1100" b="1">
              <a:solidFill>
                <a:srgbClr val="FF0000"/>
              </a:solidFill>
            </a:rPr>
            <a:t>Pour compléter le tableau avec un nouvel appareil,  renseigner les cellules en rouge  des lignes  13 à 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30"/>
  <sheetViews>
    <sheetView tabSelected="1" workbookViewId="0"/>
  </sheetViews>
  <sheetFormatPr baseColWidth="10" defaultColWidth="9.140625" defaultRowHeight="15" x14ac:dyDescent="0.25"/>
  <cols>
    <col min="1" max="1" width="27.5703125" customWidth="1"/>
  </cols>
  <sheetData>
    <row r="5" spans="1:14" x14ac:dyDescent="0.25">
      <c r="A5" t="s">
        <v>13</v>
      </c>
      <c r="C5" s="1">
        <v>1.5</v>
      </c>
    </row>
    <row r="6" spans="1:14" x14ac:dyDescent="0.25">
      <c r="A6" t="s">
        <v>0</v>
      </c>
      <c r="C6" s="2">
        <v>200</v>
      </c>
    </row>
    <row r="7" spans="1:14" x14ac:dyDescent="0.25">
      <c r="A7" t="s">
        <v>1</v>
      </c>
      <c r="C7" s="1">
        <v>3</v>
      </c>
    </row>
    <row r="8" spans="1:14" x14ac:dyDescent="0.25">
      <c r="A8" t="s">
        <v>8</v>
      </c>
      <c r="C8" s="1">
        <v>2</v>
      </c>
      <c r="D8" s="12" t="s">
        <v>23</v>
      </c>
    </row>
    <row r="9" spans="1:14" x14ac:dyDescent="0.25">
      <c r="A9" t="s">
        <v>20</v>
      </c>
      <c r="C9" s="1">
        <v>1.5</v>
      </c>
    </row>
    <row r="11" spans="1:14" x14ac:dyDescent="0.25">
      <c r="A11" t="s">
        <v>4</v>
      </c>
      <c r="C11">
        <f>C5*C6*C7</f>
        <v>900</v>
      </c>
    </row>
    <row r="12" spans="1:14" x14ac:dyDescent="0.25">
      <c r="A12" t="s">
        <v>24</v>
      </c>
      <c r="C12" s="1">
        <v>9.6300000000000008</v>
      </c>
    </row>
    <row r="14" spans="1:14" x14ac:dyDescent="0.25">
      <c r="C14" s="9" t="s">
        <v>21</v>
      </c>
      <c r="D14" s="10"/>
      <c r="E14" s="10"/>
      <c r="F14" s="10"/>
      <c r="G14" s="10"/>
      <c r="H14" s="10"/>
      <c r="I14" s="10"/>
      <c r="J14" s="11"/>
      <c r="K14" s="9" t="s">
        <v>22</v>
      </c>
      <c r="L14" s="10"/>
      <c r="M14" s="10"/>
      <c r="N14" s="11"/>
    </row>
    <row r="15" spans="1:14" s="3" customFormat="1" ht="30" x14ac:dyDescent="0.25">
      <c r="A15" s="4"/>
      <c r="B15" s="4"/>
      <c r="C15" s="5" t="s">
        <v>10</v>
      </c>
      <c r="D15" s="5" t="s">
        <v>18</v>
      </c>
      <c r="E15" s="5" t="s">
        <v>18</v>
      </c>
      <c r="F15" s="5" t="s">
        <v>19</v>
      </c>
      <c r="G15" s="5" t="s">
        <v>19</v>
      </c>
      <c r="H15" s="5" t="s">
        <v>19</v>
      </c>
      <c r="I15" s="5" t="s">
        <v>19</v>
      </c>
      <c r="J15" s="5" t="s">
        <v>19</v>
      </c>
      <c r="K15" s="5" t="s">
        <v>19</v>
      </c>
      <c r="L15" s="5" t="s">
        <v>19</v>
      </c>
      <c r="M15" s="5" t="s">
        <v>19</v>
      </c>
      <c r="N15" s="5" t="s">
        <v>19</v>
      </c>
    </row>
    <row r="16" spans="1:14" x14ac:dyDescent="0.25">
      <c r="A16" s="6" t="s">
        <v>9</v>
      </c>
      <c r="B16" s="6"/>
      <c r="C16" s="7">
        <v>705</v>
      </c>
      <c r="D16" s="7">
        <v>1000</v>
      </c>
      <c r="E16" s="7">
        <v>1000</v>
      </c>
      <c r="F16" s="7">
        <v>1000</v>
      </c>
      <c r="G16" s="7">
        <v>1000</v>
      </c>
      <c r="H16" s="7">
        <v>1000</v>
      </c>
      <c r="I16" s="7">
        <v>1000</v>
      </c>
      <c r="J16" s="7">
        <v>1000</v>
      </c>
      <c r="K16" s="7">
        <v>1000</v>
      </c>
      <c r="L16" s="7">
        <v>1000</v>
      </c>
      <c r="M16" s="7">
        <v>1000</v>
      </c>
      <c r="N16" s="7">
        <v>1000</v>
      </c>
    </row>
    <row r="17" spans="1:14" x14ac:dyDescent="0.25">
      <c r="A17" s="6" t="s">
        <v>2</v>
      </c>
      <c r="B17" s="6"/>
      <c r="C17" s="7">
        <v>0.9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</row>
    <row r="18" spans="1:14" x14ac:dyDescent="0.25">
      <c r="A18" s="6" t="s">
        <v>7</v>
      </c>
      <c r="B18" s="6"/>
      <c r="C18" s="7">
        <v>2.1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7">
        <v>2</v>
      </c>
      <c r="M18" s="7">
        <v>2</v>
      </c>
      <c r="N18" s="7">
        <v>2</v>
      </c>
    </row>
    <row r="19" spans="1:14" x14ac:dyDescent="0.25">
      <c r="A19" s="6" t="s">
        <v>3</v>
      </c>
      <c r="B19" s="6"/>
      <c r="C19" s="7">
        <f>3+54/60</f>
        <v>3.9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 t="s">
        <v>12</v>
      </c>
      <c r="B21" s="6"/>
      <c r="C21" s="6">
        <f>$C11/C17</f>
        <v>1000</v>
      </c>
      <c r="D21" s="6">
        <f t="shared" ref="D21:K21" si="0">$C11/D17</f>
        <v>900</v>
      </c>
      <c r="E21" s="6">
        <f t="shared" si="0"/>
        <v>900</v>
      </c>
      <c r="F21" s="6">
        <f t="shared" si="0"/>
        <v>900</v>
      </c>
      <c r="G21" s="6">
        <f t="shared" si="0"/>
        <v>900</v>
      </c>
      <c r="H21" s="6">
        <f t="shared" si="0"/>
        <v>900</v>
      </c>
      <c r="I21" s="6">
        <f t="shared" si="0"/>
        <v>900</v>
      </c>
      <c r="J21" s="6">
        <f t="shared" si="0"/>
        <v>900</v>
      </c>
      <c r="K21" s="6">
        <f t="shared" si="0"/>
        <v>900</v>
      </c>
      <c r="L21" s="6">
        <f t="shared" ref="L21:N21" si="1">$C11/L17</f>
        <v>900</v>
      </c>
      <c r="M21" s="6">
        <f t="shared" si="1"/>
        <v>900</v>
      </c>
      <c r="N21" s="6">
        <f t="shared" si="1"/>
        <v>900</v>
      </c>
    </row>
    <row r="22" spans="1:14" x14ac:dyDescent="0.25">
      <c r="A22" s="6" t="s">
        <v>5</v>
      </c>
      <c r="B22" s="6"/>
      <c r="C22" s="8">
        <f>C18/C19</f>
        <v>0.53846153846153855</v>
      </c>
      <c r="D22" s="8">
        <f t="shared" ref="D22:K22" si="2">D18/D19</f>
        <v>0.66666666666666663</v>
      </c>
      <c r="E22" s="8">
        <f t="shared" si="2"/>
        <v>0.66666666666666663</v>
      </c>
      <c r="F22" s="8">
        <f t="shared" si="2"/>
        <v>0.66666666666666663</v>
      </c>
      <c r="G22" s="8">
        <f t="shared" si="2"/>
        <v>0.66666666666666663</v>
      </c>
      <c r="H22" s="8">
        <f t="shared" si="2"/>
        <v>0.66666666666666663</v>
      </c>
      <c r="I22" s="8">
        <f t="shared" si="2"/>
        <v>0.66666666666666663</v>
      </c>
      <c r="J22" s="8">
        <f t="shared" si="2"/>
        <v>0.66666666666666663</v>
      </c>
      <c r="K22" s="8">
        <f t="shared" si="2"/>
        <v>0.66666666666666663</v>
      </c>
      <c r="L22" s="8">
        <f t="shared" ref="L22:N22" si="3">L18/L19</f>
        <v>0.66666666666666663</v>
      </c>
      <c r="M22" s="8">
        <f t="shared" si="3"/>
        <v>0.66666666666666663</v>
      </c>
      <c r="N22" s="8">
        <f t="shared" si="3"/>
        <v>0.66666666666666663</v>
      </c>
    </row>
    <row r="23" spans="1:14" x14ac:dyDescent="0.25">
      <c r="A23" s="6" t="s">
        <v>6</v>
      </c>
      <c r="B23" s="6"/>
      <c r="C23" s="8">
        <f>C22/C17</f>
        <v>0.59829059829059839</v>
      </c>
      <c r="D23" s="8">
        <f t="shared" ref="D23:K23" si="4">D22/D17</f>
        <v>0.66666666666666663</v>
      </c>
      <c r="E23" s="8">
        <f t="shared" si="4"/>
        <v>0.66666666666666663</v>
      </c>
      <c r="F23" s="8">
        <f t="shared" si="4"/>
        <v>0.66666666666666663</v>
      </c>
      <c r="G23" s="8">
        <f t="shared" si="4"/>
        <v>0.66666666666666663</v>
      </c>
      <c r="H23" s="8">
        <f t="shared" si="4"/>
        <v>0.66666666666666663</v>
      </c>
      <c r="I23" s="8">
        <f t="shared" si="4"/>
        <v>0.66666666666666663</v>
      </c>
      <c r="J23" s="8">
        <f t="shared" si="4"/>
        <v>0.66666666666666663</v>
      </c>
      <c r="K23" s="8">
        <f t="shared" si="4"/>
        <v>0.66666666666666663</v>
      </c>
      <c r="L23" s="8">
        <f t="shared" ref="L23" si="5">L22/L17</f>
        <v>0.66666666666666663</v>
      </c>
      <c r="M23" s="8">
        <f t="shared" ref="M23" si="6">M22/M17</f>
        <v>0.66666666666666663</v>
      </c>
      <c r="N23" s="8">
        <f t="shared" ref="N23" si="7">N22/N17</f>
        <v>0.66666666666666663</v>
      </c>
    </row>
    <row r="24" spans="1:14" x14ac:dyDescent="0.25">
      <c r="A24" s="6" t="s">
        <v>25</v>
      </c>
      <c r="B24" s="6"/>
      <c r="C24" s="13">
        <f>(1/C23)/$C12</f>
        <v>0.17356475300400531</v>
      </c>
      <c r="D24" s="13">
        <f t="shared" ref="D24:J24" si="8">(1/D23)/$C12</f>
        <v>0.1557632398753894</v>
      </c>
      <c r="E24" s="13">
        <f t="shared" si="8"/>
        <v>0.1557632398753894</v>
      </c>
      <c r="F24" s="13">
        <f t="shared" si="8"/>
        <v>0.1557632398753894</v>
      </c>
      <c r="G24" s="13">
        <f t="shared" si="8"/>
        <v>0.1557632398753894</v>
      </c>
      <c r="H24" s="13">
        <f t="shared" si="8"/>
        <v>0.1557632398753894</v>
      </c>
      <c r="I24" s="13">
        <f t="shared" si="8"/>
        <v>0.1557632398753894</v>
      </c>
      <c r="J24" s="13">
        <f t="shared" si="8"/>
        <v>0.1557632398753894</v>
      </c>
      <c r="K24" s="8"/>
      <c r="L24" s="8"/>
      <c r="M24" s="8"/>
      <c r="N24" s="8"/>
    </row>
    <row r="25" spans="1:14" x14ac:dyDescent="0.25">
      <c r="A25" s="6" t="s">
        <v>11</v>
      </c>
      <c r="B25" s="6"/>
      <c r="C25" s="8">
        <f>C23*$C8</f>
        <v>1.1965811965811968</v>
      </c>
      <c r="D25" s="8">
        <f>D23*$C8</f>
        <v>1.3333333333333333</v>
      </c>
      <c r="E25" s="8">
        <f>E23*$C8</f>
        <v>1.3333333333333333</v>
      </c>
      <c r="F25" s="8">
        <f>F23*$C8</f>
        <v>1.3333333333333333</v>
      </c>
      <c r="G25" s="8">
        <f>G23*$C8</f>
        <v>1.3333333333333333</v>
      </c>
      <c r="H25" s="8">
        <f>H23*$C8</f>
        <v>1.3333333333333333</v>
      </c>
      <c r="I25" s="8">
        <f>I23*$C8</f>
        <v>1.3333333333333333</v>
      </c>
      <c r="J25" s="8">
        <f>J23*$C8</f>
        <v>1.3333333333333333</v>
      </c>
      <c r="K25" s="8">
        <f>K23*$C9</f>
        <v>1</v>
      </c>
      <c r="L25" s="8">
        <f t="shared" ref="L25:N25" si="9">L23*$C9</f>
        <v>1</v>
      </c>
      <c r="M25" s="8">
        <f t="shared" si="9"/>
        <v>1</v>
      </c>
      <c r="N25" s="8">
        <f t="shared" si="9"/>
        <v>1</v>
      </c>
    </row>
    <row r="26" spans="1:14" x14ac:dyDescent="0.25">
      <c r="A26" s="6" t="s">
        <v>14</v>
      </c>
      <c r="B26" s="6"/>
      <c r="C26" s="8">
        <f>C23*$C11</f>
        <v>538.46153846153857</v>
      </c>
      <c r="D26" s="8">
        <f>D23*$C11</f>
        <v>600</v>
      </c>
      <c r="E26" s="8">
        <f>E23*$C11</f>
        <v>600</v>
      </c>
      <c r="F26" s="8">
        <f>F23*$C11</f>
        <v>600</v>
      </c>
      <c r="G26" s="8">
        <f>G23*$C11</f>
        <v>600</v>
      </c>
      <c r="H26" s="8">
        <f>H23*$C11</f>
        <v>600</v>
      </c>
      <c r="I26" s="8">
        <f>I23*$C11</f>
        <v>600</v>
      </c>
      <c r="J26" s="8">
        <f>J23*$C11</f>
        <v>600</v>
      </c>
      <c r="K26" s="8">
        <f>K23*$C11</f>
        <v>600</v>
      </c>
      <c r="L26" s="8">
        <f t="shared" ref="L26:N26" si="10">L23*$C11</f>
        <v>600</v>
      </c>
      <c r="M26" s="8">
        <f t="shared" si="10"/>
        <v>600</v>
      </c>
      <c r="N26" s="8">
        <f t="shared" si="10"/>
        <v>600</v>
      </c>
    </row>
    <row r="27" spans="1:14" x14ac:dyDescent="0.25">
      <c r="A27" s="6" t="s">
        <v>15</v>
      </c>
      <c r="B27" s="6"/>
      <c r="C27" s="8">
        <f>C26*$C8</f>
        <v>1076.9230769230771</v>
      </c>
      <c r="D27" s="8">
        <f>D26*$C8</f>
        <v>1200</v>
      </c>
      <c r="E27" s="8">
        <f>E26*$C8</f>
        <v>1200</v>
      </c>
      <c r="F27" s="8">
        <f>F26*$C8</f>
        <v>1200</v>
      </c>
      <c r="G27" s="8">
        <f>G26*$C8</f>
        <v>1200</v>
      </c>
      <c r="H27" s="8">
        <f>H26*$C8</f>
        <v>1200</v>
      </c>
      <c r="I27" s="8">
        <f>I26*$C8</f>
        <v>1200</v>
      </c>
      <c r="J27" s="8">
        <f>J26*$C8</f>
        <v>1200</v>
      </c>
      <c r="K27" s="8">
        <f>K26*$C9</f>
        <v>900</v>
      </c>
      <c r="L27" s="8">
        <f t="shared" ref="L27:N27" si="11">L26*$C9</f>
        <v>900</v>
      </c>
      <c r="M27" s="8">
        <f t="shared" si="11"/>
        <v>900</v>
      </c>
      <c r="N27" s="8">
        <f t="shared" si="11"/>
        <v>900</v>
      </c>
    </row>
    <row r="28" spans="1:14" x14ac:dyDescent="0.25">
      <c r="A28" s="6"/>
      <c r="B28" s="6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6" t="s">
        <v>16</v>
      </c>
      <c r="B29" s="6"/>
      <c r="C29" s="8">
        <f>C16+C27</f>
        <v>1781.9230769230771</v>
      </c>
      <c r="D29" s="8">
        <f>D16+D27</f>
        <v>2200</v>
      </c>
      <c r="E29" s="8">
        <f>E16+E27</f>
        <v>2200</v>
      </c>
      <c r="F29" s="8">
        <f>F16+F27</f>
        <v>2200</v>
      </c>
      <c r="G29" s="8">
        <f>G16+G27</f>
        <v>2200</v>
      </c>
      <c r="H29" s="8">
        <f>H16+H27</f>
        <v>2200</v>
      </c>
      <c r="I29" s="8">
        <f>I16+I27</f>
        <v>2200</v>
      </c>
      <c r="J29" s="8">
        <f>J16+J27</f>
        <v>2200</v>
      </c>
      <c r="K29" s="8">
        <f>K16+K27</f>
        <v>1900</v>
      </c>
      <c r="L29" s="8">
        <f t="shared" ref="L29:N29" si="12">L16+L27</f>
        <v>1900</v>
      </c>
      <c r="M29" s="8">
        <f t="shared" si="12"/>
        <v>1900</v>
      </c>
      <c r="N29" s="8">
        <f t="shared" si="12"/>
        <v>1900</v>
      </c>
    </row>
    <row r="30" spans="1:14" x14ac:dyDescent="0.25">
      <c r="A30" s="6" t="s">
        <v>17</v>
      </c>
      <c r="B30" s="6"/>
      <c r="C30" s="8">
        <f>C29/$C11</f>
        <v>1.9799145299145302</v>
      </c>
      <c r="D30" s="8">
        <f>D29/$C11</f>
        <v>2.4444444444444446</v>
      </c>
      <c r="E30" s="8">
        <f>E29/$C11</f>
        <v>2.4444444444444446</v>
      </c>
      <c r="F30" s="8">
        <f>F29/$C11</f>
        <v>2.4444444444444446</v>
      </c>
      <c r="G30" s="8">
        <f>G29/$C11</f>
        <v>2.4444444444444446</v>
      </c>
      <c r="H30" s="8">
        <f>H29/$C11</f>
        <v>2.4444444444444446</v>
      </c>
      <c r="I30" s="8">
        <f>I29/$C11</f>
        <v>2.4444444444444446</v>
      </c>
      <c r="J30" s="8">
        <f>J29/$C11</f>
        <v>2.4444444444444446</v>
      </c>
      <c r="K30" s="8">
        <f>K29/$C11</f>
        <v>2.1111111111111112</v>
      </c>
      <c r="L30" s="8">
        <f t="shared" ref="L30" si="13">L29/$C11</f>
        <v>2.1111111111111112</v>
      </c>
      <c r="M30" s="8">
        <f t="shared" ref="M30" si="14">M29/$C11</f>
        <v>2.1111111111111112</v>
      </c>
      <c r="N30" s="8">
        <f t="shared" ref="N30" si="15">N29/$C11</f>
        <v>2.1111111111111112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Julienne</dc:creator>
  <cp:lastModifiedBy>Vincent Julienne</cp:lastModifiedBy>
  <dcterms:created xsi:type="dcterms:W3CDTF">2015-06-05T18:19:34Z</dcterms:created>
  <dcterms:modified xsi:type="dcterms:W3CDTF">2022-05-03T14:45:02Z</dcterms:modified>
</cp:coreProperties>
</file>